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4000" windowHeight="8910"/>
  </bookViews>
  <sheets>
    <sheet name="Fontions" sheetId="2" r:id="rId1"/>
    <sheet name="Paramètre" sheetId="6" r:id="rId2"/>
  </sheets>
  <calcPr calcId="145621"/>
</workbook>
</file>

<file path=xl/calcChain.xml><?xml version="1.0" encoding="utf-8"?>
<calcChain xmlns="http://schemas.openxmlformats.org/spreadsheetml/2006/main">
  <c r="F32" i="2" l="1"/>
  <c r="D15" i="2" l="1"/>
  <c r="D18" i="2"/>
  <c r="J46" i="2"/>
  <c r="J47" i="2"/>
  <c r="J48" i="2"/>
  <c r="J49" i="2"/>
  <c r="J45" i="2"/>
  <c r="F46" i="2"/>
  <c r="G46" i="2" s="1"/>
  <c r="K46" i="2" s="1"/>
  <c r="F47" i="2"/>
  <c r="G47" i="2" s="1"/>
  <c r="K47" i="2" s="1"/>
  <c r="F48" i="2"/>
  <c r="G48" i="2" s="1"/>
  <c r="K48" i="2" s="1"/>
  <c r="F49" i="2"/>
  <c r="G49" i="2" s="1"/>
  <c r="K49" i="2" s="1"/>
  <c r="F45" i="2"/>
  <c r="G45" i="2" s="1"/>
  <c r="K45" i="2" s="1"/>
  <c r="D35" i="2"/>
  <c r="D37" i="2"/>
  <c r="D38" i="2"/>
  <c r="D36" i="2"/>
  <c r="I25" i="2"/>
  <c r="D26" i="2" s="1"/>
  <c r="I24" i="2"/>
  <c r="D17" i="2"/>
  <c r="F33" i="2" l="1"/>
  <c r="F34" i="2" s="1"/>
  <c r="F29" i="2"/>
  <c r="D28" i="2"/>
  <c r="D27" i="2"/>
  <c r="F30" i="2"/>
  <c r="D14" i="2"/>
  <c r="D13" i="2"/>
  <c r="F5" i="2"/>
  <c r="F4" i="2"/>
  <c r="F2" i="2"/>
  <c r="F1" i="2"/>
</calcChain>
</file>

<file path=xl/sharedStrings.xml><?xml version="1.0" encoding="utf-8"?>
<sst xmlns="http://schemas.openxmlformats.org/spreadsheetml/2006/main" count="98" uniqueCount="87">
  <si>
    <t>Ace</t>
  </si>
  <si>
    <t>Toto</t>
  </si>
  <si>
    <t>Eric</t>
  </si>
  <si>
    <t>Pierre</t>
  </si>
  <si>
    <t>Paul</t>
  </si>
  <si>
    <t>Henri</t>
  </si>
  <si>
    <t>Emeline</t>
  </si>
  <si>
    <t>Utilisez la fonction NBVal sur la plage G1 à G10 dans la cellule F1</t>
  </si>
  <si>
    <t>NbVal G :</t>
  </si>
  <si>
    <t>NB G :</t>
  </si>
  <si>
    <t>NB H :</t>
  </si>
  <si>
    <t>Quel est la différence entre ces deux fonctions ?</t>
  </si>
  <si>
    <t>Titi</t>
  </si>
  <si>
    <t>Tutu</t>
  </si>
  <si>
    <t>Tata</t>
  </si>
  <si>
    <t>Prénom</t>
  </si>
  <si>
    <t>Age</t>
  </si>
  <si>
    <t>Note</t>
  </si>
  <si>
    <t>Julie</t>
  </si>
  <si>
    <t>Jacque</t>
  </si>
  <si>
    <t>NB.SI</t>
  </si>
  <si>
    <t>NB.SI.ENS</t>
  </si>
  <si>
    <t>SOMME.SI.ENS</t>
  </si>
  <si>
    <t>MOYENNE.SI</t>
  </si>
  <si>
    <t>En D17 Faire la formule pour savoir la moyenne des adultes en ne prennant pas les 0 en compte</t>
  </si>
  <si>
    <t>En D14  Faire la fonction NB.SI.ENS pour savoir le nombre de note supérieur à 12 pour les mineurs</t>
  </si>
  <si>
    <t>EN D16  Faire la fonction Moyenne.SI pour savoir la moyennes des adultes</t>
  </si>
  <si>
    <t>En D12  Faire la formule Nb.si pour savoir le nombre de Mineur</t>
  </si>
  <si>
    <t>!!</t>
  </si>
  <si>
    <t>??</t>
  </si>
  <si>
    <t>Faire la meme chose mais avec la méthodes CONCATENER en I24</t>
  </si>
  <si>
    <t>EN D25 utilisez la fonction NBCAR pour savoir le nombre de caractères de la phrase situé en I24</t>
  </si>
  <si>
    <t>une Phrase</t>
  </si>
  <si>
    <t>par mORceau</t>
  </si>
  <si>
    <t>Utilisez la fonction MAJUSCULE en D26 sur la phrase I24</t>
  </si>
  <si>
    <t>je FAIS</t>
  </si>
  <si>
    <t>Utilisez la fonction Minuscule en D27 sur la phrase I24</t>
  </si>
  <si>
    <t>Utilisez la fonction DROITE sur la phrase I24 avec en deuxième paramètre 5 en F28</t>
  </si>
  <si>
    <t>Utilisez la fonction GAUCHE sur la phrase I24 avec en deuxième paramètre 5 en F29</t>
  </si>
  <si>
    <t>A quoi sert Gauche et Droite ?</t>
  </si>
  <si>
    <t>En F31 faire la ou les formules permettant de mettre la phrase I24 en minuscule avec uniquement la premiere lettre en majuscule</t>
  </si>
  <si>
    <t>abcdefghijk</t>
  </si>
  <si>
    <t>Formule</t>
  </si>
  <si>
    <t>Description (résultat)</t>
  </si>
  <si>
    <t>Résultat</t>
  </si>
  <si>
    <t>Remplace cinq caractères dans le texte abcdefghijk par un seul caractère *, en commençant par le sixième caractère (f).</t>
  </si>
  <si>
    <t>abcde*k</t>
  </si>
  <si>
    <t>Remplace les deux derniers chiffres (09) de 2009 par 10.</t>
  </si>
  <si>
    <t>Remplace les trois premiers caractères de 123456 par un seul caractère @.</t>
  </si>
  <si>
    <t>@456</t>
  </si>
  <si>
    <t>En F32 Remplacez "je" par "j'ai" dans la phrase I24 avec la fonction REMPLACE</t>
  </si>
  <si>
    <r>
      <t xml:space="preserve">En F33 Remplacez  "j'ai" par "I've" dans la phrase </t>
    </r>
    <r>
      <rPr>
        <b/>
        <sz val="11"/>
        <color theme="1"/>
        <rFont val="Calibri"/>
        <family val="2"/>
        <scheme val="minor"/>
      </rPr>
      <t>F32</t>
    </r>
    <r>
      <rPr>
        <sz val="11"/>
        <color theme="1"/>
        <rFont val="Calibri"/>
        <family val="2"/>
        <scheme val="minor"/>
      </rPr>
      <t xml:space="preserve"> avec la fonction SUBSTITUE</t>
    </r>
  </si>
  <si>
    <t>Toutes les fonctions basiques suivies de SI permettent de faire une conditions sur des plages pour un résultat filtré. Toutes les fonctions basiques suivies de SI.ENS permettent de faire plusieurs conditions sur des plages.
La manipulation des chaines de caractères peut se faire de plusieur manière comme la manipulation des dates
Quand dans une fonction le symbole [] apparait c'est souvant que le paramètre est optionnel</t>
  </si>
  <si>
    <t xml:space="preserve">                                                Une magnifique phrase                                                 </t>
  </si>
  <si>
    <t>Appliquez en D34 la formule SUPPRESPACE pour la phrase de J31</t>
  </si>
  <si>
    <t xml:space="preserve"> =REMPLACER(G34; 6; 5; "*")</t>
  </si>
  <si>
    <t xml:space="preserve"> =REMPLACER(G35; 3; 2; "10")</t>
  </si>
  <si>
    <t xml:space="preserve"> =REMPLACER(G36; 1; 3; "@")</t>
  </si>
  <si>
    <t>J'ai 3</t>
  </si>
  <si>
    <t>J'ai 4</t>
  </si>
  <si>
    <t>Nous 150</t>
  </si>
  <si>
    <t>Récupérer la valeur numérique de chaque phrase à l'aide de la fonction :
=DROITE(C35;NBCAR(C35)-TROUVE(" ";C35;1))+0</t>
  </si>
  <si>
    <t>TVA 1</t>
  </si>
  <si>
    <t>TVA 2</t>
  </si>
  <si>
    <t>Nom produits</t>
  </si>
  <si>
    <t>L'interfeuille ! Faire une fonction si pour les produits suivants en allant récupérer les paramètres dans la feuille Paramètre:</t>
  </si>
  <si>
    <t>Prix HT fournisseur</t>
  </si>
  <si>
    <t>Marge HT</t>
  </si>
  <si>
    <t>Prix HT avec marge</t>
  </si>
  <si>
    <t>Numéro TVA</t>
  </si>
  <si>
    <t>Total TTC</t>
  </si>
  <si>
    <t>Romba</t>
  </si>
  <si>
    <t>TV HD 4K</t>
  </si>
  <si>
    <t>Canapé cuir blanc 3</t>
  </si>
  <si>
    <t>Moto suzuki ZR500</t>
  </si>
  <si>
    <t>Iphone 7</t>
  </si>
  <si>
    <t>Marge de revente produit &lt; 300€</t>
  </si>
  <si>
    <t xml:space="preserve">Marge  revente  &gt;2000 € </t>
  </si>
  <si>
    <t>Marge  revente &lt;=2000 € et &gt;=300 €</t>
  </si>
  <si>
    <t>NbVal H :</t>
  </si>
  <si>
    <t>Utilisez la fonction NB sur la plage G1 à G10 dans la cellul F4</t>
  </si>
  <si>
    <t>Utilisez la fonction NB sur la plage H1 à H10 dans la cellul F5</t>
  </si>
  <si>
    <t>Utilisez la fonction NBVal sur la plage H1 à H10 dans la cellule F2</t>
  </si>
  <si>
    <t>En D13   Faire la formule  NB.SI pour savoir le nombre note supérieur à 12/20</t>
  </si>
  <si>
    <t>Concaténation de caractère : Méthodes 1 en i23 selectionnez les cellules de texte et au lieu de mettre un + mettre un &amp;</t>
  </si>
  <si>
    <t>TVA</t>
  </si>
  <si>
    <t>NbVal compte le nombre de cellule non vide, NB compte le nombre de cellule comportant un chiffre/ nombre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</si>
</sst>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0\ &quot;€&quot;;[Red]\-#,##0\ &quot;€&quot;"/>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color rgb="FF363636"/>
      <name val="Segoe UI"/>
      <family val="2"/>
    </font>
    <font>
      <sz val="10"/>
      <color rgb="FF363636"/>
      <name val="Segoe UI"/>
      <family val="2"/>
    </font>
    <font>
      <sz val="10"/>
      <color rgb="FF363636"/>
      <name val="Segoe UI"/>
      <family val="2"/>
    </font>
    <font>
      <i/>
      <sz val="10"/>
      <name val="Verdana"/>
      <family val="2"/>
    </font>
    <font>
      <i/>
      <sz val="11"/>
      <name val="Calibri"/>
      <family val="2"/>
      <scheme val="minor"/>
    </font>
    <font>
      <i/>
      <sz val="9"/>
      <name val="Arial"/>
      <family val="2"/>
    </font>
    <font>
      <b/>
      <sz val="11"/>
      <color theme="0"/>
      <name val="Calibri"/>
      <family val="2"/>
      <scheme val="minor"/>
    </font>
  </fonts>
  <fills count="8">
    <fill>
      <patternFill patternType="none"/>
    </fill>
    <fill>
      <patternFill patternType="gray125"/>
    </fill>
    <fill>
      <patternFill patternType="solid">
        <fgColor theme="4" tint="0.59999389629810485"/>
        <bgColor indexed="65"/>
      </patternFill>
    </fill>
    <fill>
      <patternFill patternType="solid">
        <fgColor theme="6" tint="0.59999389629810485"/>
        <bgColor indexed="65"/>
      </patternFill>
    </fill>
    <fill>
      <patternFill patternType="solid">
        <fgColor theme="7"/>
      </patternFill>
    </fill>
    <fill>
      <patternFill patternType="solid">
        <fgColor rgb="FFFFFF00"/>
        <bgColor indexed="64"/>
      </patternFill>
    </fill>
    <fill>
      <patternFill patternType="solid">
        <fgColor rgb="FFFFFFFF"/>
        <bgColor indexed="64"/>
      </patternFill>
    </fill>
    <fill>
      <patternFill patternType="solid">
        <fgColor rgb="FFF3F3F3"/>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rgb="FFCCCCCC"/>
      </top>
      <bottom style="medium">
        <color rgb="FFCCCCCC"/>
      </bottom>
      <diagonal/>
    </border>
    <border>
      <left/>
      <right/>
      <top/>
      <bottom style="medium">
        <color rgb="FFCCCCCC"/>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2" borderId="0" applyNumberFormat="0" applyBorder="0" applyAlignment="0" applyProtection="0"/>
    <xf numFmtId="0" fontId="1" fillId="3" borderId="0" applyNumberFormat="0" applyBorder="0" applyAlignment="0" applyProtection="0"/>
    <xf numFmtId="0" fontId="3" fillId="4" borderId="0" applyNumberFormat="0" applyBorder="0" applyAlignment="0" applyProtection="0"/>
    <xf numFmtId="9" fontId="1" fillId="0" borderId="0" applyFont="0" applyFill="0" applyBorder="0" applyAlignment="0" applyProtection="0"/>
  </cellStyleXfs>
  <cellXfs count="64">
    <xf numFmtId="0" fontId="0" fillId="0" borderId="0" xfId="0"/>
    <xf numFmtId="0" fontId="0" fillId="0" borderId="0" xfId="0" applyAlignment="1">
      <alignment horizontal="center"/>
    </xf>
    <xf numFmtId="0" fontId="0" fillId="0" borderId="2" xfId="0" applyBorder="1" applyAlignment="1">
      <alignment horizontal="center"/>
    </xf>
    <xf numFmtId="0" fontId="0" fillId="0" borderId="0"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5" borderId="0" xfId="0" applyFill="1"/>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0" xfId="0" applyAlignment="1">
      <alignment wrapText="1"/>
    </xf>
    <xf numFmtId="0" fontId="0" fillId="0" borderId="0" xfId="0" applyAlignment="1">
      <alignment vertical="center"/>
    </xf>
    <xf numFmtId="0" fontId="0" fillId="5" borderId="0" xfId="0" applyFill="1" applyAlignment="1">
      <alignment vertical="center"/>
    </xf>
    <xf numFmtId="0" fontId="0" fillId="0" borderId="0" xfId="0" applyAlignment="1">
      <alignment horizontal="center" vertical="center"/>
    </xf>
    <xf numFmtId="0" fontId="0" fillId="0" borderId="0" xfId="0" applyFill="1" applyBorder="1" applyAlignment="1">
      <alignment horizontal="center" vertical="center"/>
    </xf>
    <xf numFmtId="0" fontId="0" fillId="0" borderId="0" xfId="0" applyAlignment="1">
      <alignment vertical="center" wrapText="1"/>
    </xf>
    <xf numFmtId="0" fontId="5" fillId="7" borderId="13" xfId="0" applyFont="1" applyFill="1" applyBorder="1" applyAlignment="1">
      <alignment vertical="center" wrapText="1"/>
    </xf>
    <xf numFmtId="0" fontId="6" fillId="6" borderId="14" xfId="0" applyFont="1" applyFill="1" applyBorder="1" applyAlignment="1">
      <alignment vertical="center" wrapText="1"/>
    </xf>
    <xf numFmtId="0" fontId="6" fillId="7" borderId="13" xfId="0" applyFont="1" applyFill="1" applyBorder="1" applyAlignment="1">
      <alignment vertical="center" wrapText="1"/>
    </xf>
    <xf numFmtId="0" fontId="4" fillId="0" borderId="0" xfId="0" applyFont="1" applyAlignment="1">
      <alignment horizontal="center"/>
    </xf>
    <xf numFmtId="0" fontId="6" fillId="6" borderId="14" xfId="0" applyFont="1" applyFill="1" applyBorder="1" applyAlignment="1">
      <alignment horizontal="center" vertical="center" wrapText="1"/>
    </xf>
    <xf numFmtId="0" fontId="6" fillId="7" borderId="13" xfId="0" applyFont="1" applyFill="1" applyBorder="1" applyAlignment="1">
      <alignment horizontal="center" vertical="center" wrapText="1"/>
    </xf>
    <xf numFmtId="0" fontId="0" fillId="0" borderId="1" xfId="0" applyBorder="1" applyAlignment="1">
      <alignment horizontal="left" vertical="center"/>
    </xf>
    <xf numFmtId="49" fontId="0" fillId="0" borderId="0" xfId="0" applyNumberFormat="1" applyAlignment="1">
      <alignment vertical="center"/>
    </xf>
    <xf numFmtId="0" fontId="3" fillId="4" borderId="8" xfId="3" applyBorder="1"/>
    <xf numFmtId="0" fontId="0" fillId="0" borderId="15" xfId="0" applyBorder="1"/>
    <xf numFmtId="0" fontId="1" fillId="3" borderId="15" xfId="2" applyBorder="1"/>
    <xf numFmtId="0" fontId="0" fillId="0" borderId="15" xfId="0" applyBorder="1" applyAlignment="1">
      <alignment horizontal="center"/>
    </xf>
    <xf numFmtId="9" fontId="0" fillId="0" borderId="15" xfId="0" applyNumberFormat="1" applyBorder="1" applyAlignment="1">
      <alignment horizontal="center"/>
    </xf>
    <xf numFmtId="0" fontId="0" fillId="0" borderId="0" xfId="0"/>
    <xf numFmtId="0" fontId="7" fillId="0" borderId="15" xfId="0" applyFont="1" applyBorder="1" applyAlignment="1">
      <alignment horizontal="center"/>
    </xf>
    <xf numFmtId="0" fontId="8" fillId="0" borderId="15" xfId="0" applyFont="1" applyBorder="1" applyAlignment="1">
      <alignment horizontal="center"/>
    </xf>
    <xf numFmtId="0" fontId="9" fillId="0" borderId="15" xfId="0" applyFont="1" applyBorder="1" applyAlignment="1">
      <alignment horizontal="center"/>
    </xf>
    <xf numFmtId="0" fontId="0" fillId="0" borderId="15" xfId="0" applyBorder="1"/>
    <xf numFmtId="0" fontId="0" fillId="0" borderId="0" xfId="0"/>
    <xf numFmtId="0" fontId="0" fillId="0" borderId="15" xfId="0" applyBorder="1" applyAlignment="1">
      <alignment horizontal="center"/>
    </xf>
    <xf numFmtId="0" fontId="2" fillId="0" borderId="0" xfId="0" applyFont="1"/>
    <xf numFmtId="0" fontId="10" fillId="4" borderId="1" xfId="3" applyFont="1" applyBorder="1"/>
    <xf numFmtId="0" fontId="10" fillId="4" borderId="11" xfId="3" applyFont="1" applyBorder="1"/>
    <xf numFmtId="0" fontId="10" fillId="4" borderId="12" xfId="3" applyFont="1" applyBorder="1"/>
    <xf numFmtId="0" fontId="0" fillId="0" borderId="0" xfId="0" applyAlignment="1">
      <alignment horizontal="right"/>
    </xf>
    <xf numFmtId="49" fontId="0" fillId="0" borderId="0" xfId="0" applyNumberFormat="1"/>
    <xf numFmtId="9" fontId="0" fillId="5" borderId="15" xfId="4" applyFont="1" applyFill="1" applyBorder="1" applyAlignment="1">
      <alignment horizontal="center"/>
    </xf>
    <xf numFmtId="6" fontId="0" fillId="5" borderId="15" xfId="0" applyNumberFormat="1" applyFill="1" applyBorder="1" applyAlignment="1">
      <alignment horizontal="center"/>
    </xf>
    <xf numFmtId="9" fontId="0" fillId="0" borderId="15" xfId="4" applyFont="1" applyBorder="1" applyAlignment="1">
      <alignment horizontal="center"/>
    </xf>
    <xf numFmtId="0" fontId="0" fillId="0" borderId="0" xfId="0"/>
    <xf numFmtId="0" fontId="2" fillId="0" borderId="0" xfId="0" applyFont="1" applyAlignment="1">
      <alignment horizontal="center" vertical="center" wrapText="1"/>
    </xf>
    <xf numFmtId="0" fontId="0" fillId="0" borderId="0" xfId="0" applyAlignment="1">
      <alignment horizontal="left" wrapText="1"/>
    </xf>
    <xf numFmtId="0" fontId="0" fillId="0" borderId="0" xfId="0" applyAlignment="1">
      <alignment horizontal="center" vertical="center" wrapText="1"/>
    </xf>
    <xf numFmtId="0" fontId="0" fillId="0" borderId="15" xfId="0" applyBorder="1" applyAlignment="1">
      <alignment horizontal="center"/>
    </xf>
    <xf numFmtId="6" fontId="0" fillId="0" borderId="15" xfId="0" applyNumberFormat="1" applyBorder="1" applyAlignment="1">
      <alignment horizontal="center"/>
    </xf>
    <xf numFmtId="0" fontId="0" fillId="0" borderId="15" xfId="0" applyBorder="1"/>
    <xf numFmtId="0" fontId="0" fillId="0" borderId="0" xfId="0"/>
    <xf numFmtId="6" fontId="0" fillId="5" borderId="15" xfId="0" applyNumberFormat="1" applyFill="1" applyBorder="1" applyAlignment="1">
      <alignment horizontal="center"/>
    </xf>
    <xf numFmtId="0" fontId="0" fillId="5" borderId="15" xfId="0" applyFill="1" applyBorder="1" applyAlignment="1">
      <alignment horizontal="center"/>
    </xf>
    <xf numFmtId="0" fontId="0" fillId="2" borderId="16" xfId="1" applyFont="1" applyBorder="1" applyAlignment="1">
      <alignment horizontal="center"/>
    </xf>
    <xf numFmtId="0" fontId="1" fillId="2" borderId="17" xfId="1" applyBorder="1" applyAlignment="1">
      <alignment horizontal="center"/>
    </xf>
    <xf numFmtId="0" fontId="1" fillId="2" borderId="18" xfId="1" applyBorder="1" applyAlignment="1">
      <alignment horizontal="center"/>
    </xf>
    <xf numFmtId="0" fontId="2" fillId="0" borderId="0" xfId="0" applyFont="1" applyAlignment="1">
      <alignment horizontal="center" wrapText="1"/>
    </xf>
  </cellXfs>
  <cellStyles count="5">
    <cellStyle name="40 % - Accent1" xfId="1" builtinId="31"/>
    <cellStyle name="40 % - Accent3" xfId="2" builtinId="39"/>
    <cellStyle name="Accent4" xfId="3" builtinId="41"/>
    <cellStyle name="Normal" xfId="0" builtinId="0"/>
    <cellStyle name="Pourcentag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
  <sheetViews>
    <sheetView tabSelected="1" topLeftCell="A19" workbookViewId="0">
      <selection activeCell="H29" sqref="H29"/>
    </sheetView>
  </sheetViews>
  <sheetFormatPr baseColWidth="10" defaultRowHeight="15" x14ac:dyDescent="0.25"/>
  <cols>
    <col min="1" max="1" width="3" style="41" customWidth="1"/>
    <col min="2" max="2" width="46.7109375" customWidth="1"/>
    <col min="3" max="3" width="17.7109375" customWidth="1"/>
    <col min="6" max="6" width="38.5703125" customWidth="1"/>
    <col min="9" max="9" width="16.140625" customWidth="1"/>
    <col min="10" max="10" width="16.140625" style="39" customWidth="1"/>
    <col min="11" max="11" width="40.5703125" customWidth="1"/>
  </cols>
  <sheetData>
    <row r="1" spans="1:11" x14ac:dyDescent="0.25">
      <c r="A1" s="41">
        <v>1</v>
      </c>
      <c r="B1" s="34" t="s">
        <v>80</v>
      </c>
      <c r="E1" t="s">
        <v>8</v>
      </c>
      <c r="F1" s="11">
        <f>COUNTA(G1:G11)</f>
        <v>7</v>
      </c>
      <c r="G1" s="12" t="s">
        <v>0</v>
      </c>
      <c r="H1" s="12">
        <v>12</v>
      </c>
    </row>
    <row r="2" spans="1:11" x14ac:dyDescent="0.25">
      <c r="A2" s="41">
        <v>2</v>
      </c>
      <c r="B2" s="34" t="s">
        <v>81</v>
      </c>
      <c r="E2" t="s">
        <v>79</v>
      </c>
      <c r="F2" s="11">
        <f>COUNTA(H1:H11)</f>
        <v>7</v>
      </c>
      <c r="G2" s="13" t="s">
        <v>1</v>
      </c>
      <c r="H2" s="13"/>
    </row>
    <row r="3" spans="1:11" x14ac:dyDescent="0.25">
      <c r="A3" s="41">
        <v>3</v>
      </c>
      <c r="B3" s="34" t="s">
        <v>7</v>
      </c>
      <c r="G3" s="13"/>
      <c r="H3" s="13">
        <v>10</v>
      </c>
    </row>
    <row r="4" spans="1:11" x14ac:dyDescent="0.25">
      <c r="A4" s="41">
        <v>4</v>
      </c>
      <c r="B4" s="34" t="s">
        <v>82</v>
      </c>
      <c r="E4" t="s">
        <v>9</v>
      </c>
      <c r="F4" s="11">
        <f>COUNT(G1:G11)</f>
        <v>0</v>
      </c>
      <c r="G4" s="13" t="s">
        <v>2</v>
      </c>
      <c r="H4" s="13">
        <v>21</v>
      </c>
      <c r="K4" s="15"/>
    </row>
    <row r="5" spans="1:11" ht="21.75" customHeight="1" x14ac:dyDescent="0.25">
      <c r="A5" s="41">
        <v>5</v>
      </c>
      <c r="B5" s="34" t="s">
        <v>11</v>
      </c>
      <c r="E5" t="s">
        <v>10</v>
      </c>
      <c r="F5" s="11">
        <f>COUNT(H1:H11)</f>
        <v>5</v>
      </c>
      <c r="G5" s="13"/>
      <c r="H5" s="13" t="s">
        <v>0</v>
      </c>
    </row>
    <row r="6" spans="1:11" s="50" customFormat="1" ht="29.25" customHeight="1" x14ac:dyDescent="0.25">
      <c r="A6" s="41"/>
      <c r="B6" s="63" t="s">
        <v>86</v>
      </c>
      <c r="C6" s="63"/>
      <c r="D6" s="63"/>
      <c r="E6" s="63"/>
      <c r="F6" s="11"/>
      <c r="G6" s="13"/>
      <c r="H6" s="13"/>
    </row>
    <row r="7" spans="1:11" x14ac:dyDescent="0.25">
      <c r="A7" s="41">
        <v>6</v>
      </c>
      <c r="B7" t="s">
        <v>27</v>
      </c>
      <c r="G7" s="13" t="s">
        <v>3</v>
      </c>
      <c r="H7" s="13"/>
    </row>
    <row r="8" spans="1:11" x14ac:dyDescent="0.25">
      <c r="A8" s="41">
        <v>7</v>
      </c>
      <c r="B8" t="s">
        <v>83</v>
      </c>
      <c r="G8" s="13" t="s">
        <v>4</v>
      </c>
      <c r="H8" s="13">
        <v>145</v>
      </c>
    </row>
    <row r="9" spans="1:11" x14ac:dyDescent="0.25">
      <c r="A9" s="41">
        <v>8</v>
      </c>
      <c r="B9" t="s">
        <v>25</v>
      </c>
      <c r="G9" s="13" t="s">
        <v>5</v>
      </c>
      <c r="H9" s="13"/>
    </row>
    <row r="10" spans="1:11" x14ac:dyDescent="0.25">
      <c r="A10" s="41">
        <v>9</v>
      </c>
      <c r="B10" t="s">
        <v>26</v>
      </c>
      <c r="G10" s="13"/>
      <c r="H10" s="13" t="s">
        <v>1</v>
      </c>
    </row>
    <row r="11" spans="1:11" ht="15.75" thickBot="1" x14ac:dyDescent="0.3">
      <c r="A11" s="41">
        <v>10</v>
      </c>
      <c r="B11" t="s">
        <v>24</v>
      </c>
      <c r="G11" s="14" t="s">
        <v>6</v>
      </c>
      <c r="H11" s="14">
        <v>123</v>
      </c>
    </row>
    <row r="12" spans="1:11" ht="15.75" thickBot="1" x14ac:dyDescent="0.3"/>
    <row r="13" spans="1:11" ht="15.75" thickBot="1" x14ac:dyDescent="0.3">
      <c r="B13" s="51" t="s">
        <v>52</v>
      </c>
      <c r="C13" t="s">
        <v>20</v>
      </c>
      <c r="D13" s="11">
        <f>COUNTIF(F14:F21,"&lt;18")</f>
        <v>3</v>
      </c>
      <c r="E13" s="8" t="s">
        <v>15</v>
      </c>
      <c r="F13" s="9" t="s">
        <v>16</v>
      </c>
      <c r="G13" s="10" t="s">
        <v>17</v>
      </c>
    </row>
    <row r="14" spans="1:11" x14ac:dyDescent="0.25">
      <c r="B14" s="51"/>
      <c r="C14" t="s">
        <v>20</v>
      </c>
      <c r="D14" s="11">
        <f>COUNTIF(G14:G21,"&gt;12")</f>
        <v>3</v>
      </c>
      <c r="E14" s="2" t="s">
        <v>1</v>
      </c>
      <c r="F14" s="3">
        <v>15</v>
      </c>
      <c r="G14" s="4">
        <v>15</v>
      </c>
    </row>
    <row r="15" spans="1:11" x14ac:dyDescent="0.25">
      <c r="B15" s="51"/>
      <c r="C15" t="s">
        <v>21</v>
      </c>
      <c r="D15" s="11">
        <f>COUNTIFS(F14:F21,"&lt;18",G14:G21,"&gt;12")</f>
        <v>3</v>
      </c>
      <c r="E15" s="2" t="s">
        <v>12</v>
      </c>
      <c r="F15" s="3">
        <v>25</v>
      </c>
      <c r="G15" s="4">
        <v>9</v>
      </c>
    </row>
    <row r="16" spans="1:11" ht="15" customHeight="1" x14ac:dyDescent="0.25">
      <c r="B16" s="51"/>
      <c r="E16" s="2" t="s">
        <v>13</v>
      </c>
      <c r="F16" s="3">
        <v>75</v>
      </c>
      <c r="G16" s="4">
        <v>0</v>
      </c>
    </row>
    <row r="17" spans="1:12" x14ac:dyDescent="0.25">
      <c r="B17" s="51"/>
      <c r="C17" t="s">
        <v>23</v>
      </c>
      <c r="D17" s="11">
        <f>AVERAGEIF(F14:F21,"&gt;18",G14:G21)</f>
        <v>6</v>
      </c>
      <c r="E17" s="2" t="s">
        <v>14</v>
      </c>
      <c r="F17" s="3">
        <v>14</v>
      </c>
      <c r="G17" s="4">
        <v>17</v>
      </c>
    </row>
    <row r="18" spans="1:12" x14ac:dyDescent="0.25">
      <c r="B18" s="51"/>
      <c r="C18" t="s">
        <v>22</v>
      </c>
      <c r="D18" s="11">
        <f>SUMIFS(G14:G21,F14:F21,"&gt;18",G14:G21,"&gt;0")</f>
        <v>30</v>
      </c>
      <c r="E18" s="2" t="s">
        <v>4</v>
      </c>
      <c r="F18" s="3">
        <v>45</v>
      </c>
      <c r="G18" s="4">
        <v>0</v>
      </c>
    </row>
    <row r="19" spans="1:12" x14ac:dyDescent="0.25">
      <c r="B19" s="51"/>
      <c r="E19" s="2" t="s">
        <v>3</v>
      </c>
      <c r="F19" s="3">
        <v>19</v>
      </c>
      <c r="G19" s="4">
        <v>11</v>
      </c>
      <c r="L19" s="45"/>
    </row>
    <row r="20" spans="1:12" x14ac:dyDescent="0.25">
      <c r="B20" s="51"/>
      <c r="E20" s="2" t="s">
        <v>18</v>
      </c>
      <c r="F20" s="3">
        <v>12</v>
      </c>
      <c r="G20" s="4">
        <v>19</v>
      </c>
    </row>
    <row r="21" spans="1:12" ht="15.75" thickBot="1" x14ac:dyDescent="0.3">
      <c r="B21" s="51"/>
      <c r="E21" s="5" t="s">
        <v>19</v>
      </c>
      <c r="F21" s="6">
        <v>35</v>
      </c>
      <c r="G21" s="7">
        <v>10</v>
      </c>
    </row>
    <row r="22" spans="1:12" x14ac:dyDescent="0.25">
      <c r="B22" s="51"/>
    </row>
    <row r="24" spans="1:12" ht="45" x14ac:dyDescent="0.25">
      <c r="A24" s="41">
        <v>11</v>
      </c>
      <c r="B24" s="15" t="s">
        <v>84</v>
      </c>
      <c r="C24" s="1"/>
      <c r="D24" s="18" t="s">
        <v>35</v>
      </c>
      <c r="E24" s="19" t="s">
        <v>32</v>
      </c>
      <c r="F24" s="18" t="s">
        <v>33</v>
      </c>
      <c r="G24" s="18" t="s">
        <v>28</v>
      </c>
      <c r="H24" s="18" t="s">
        <v>29</v>
      </c>
      <c r="I24" s="17" t="str">
        <f>D24&amp;" "&amp;E24&amp;" "&amp;F24&amp;" "&amp;G24&amp;" "&amp;H24</f>
        <v>je FAIS une Phrase par mORceau !! ??</v>
      </c>
      <c r="J24" s="17"/>
      <c r="K24" s="16"/>
    </row>
    <row r="25" spans="1:12" x14ac:dyDescent="0.25">
      <c r="A25" s="41">
        <v>12</v>
      </c>
      <c r="B25" t="s">
        <v>30</v>
      </c>
      <c r="D25" s="18" t="s">
        <v>35</v>
      </c>
      <c r="E25" s="19" t="s">
        <v>32</v>
      </c>
      <c r="F25" s="18" t="s">
        <v>33</v>
      </c>
      <c r="G25" s="18" t="s">
        <v>28</v>
      </c>
      <c r="H25" s="18" t="s">
        <v>29</v>
      </c>
      <c r="I25" s="11" t="str">
        <f>CONCATENATE(D25," ",E25," ",F25," ",G25,H25)</f>
        <v>je FAIS une Phrase par mORceau !!??</v>
      </c>
      <c r="J25" s="11"/>
    </row>
    <row r="26" spans="1:12" ht="30" x14ac:dyDescent="0.25">
      <c r="A26" s="41">
        <v>13</v>
      </c>
      <c r="B26" s="20" t="s">
        <v>31</v>
      </c>
      <c r="D26" s="11">
        <f>LEN(I25)</f>
        <v>35</v>
      </c>
    </row>
    <row r="27" spans="1:12" x14ac:dyDescent="0.25">
      <c r="A27" s="41">
        <v>14</v>
      </c>
      <c r="B27" t="s">
        <v>34</v>
      </c>
      <c r="D27" s="11" t="str">
        <f>UPPER(I25)</f>
        <v>JE FAIS UNE PHRASE PAR MORCEAU !!??</v>
      </c>
    </row>
    <row r="28" spans="1:12" x14ac:dyDescent="0.25">
      <c r="A28" s="41">
        <v>15</v>
      </c>
      <c r="B28" t="s">
        <v>36</v>
      </c>
      <c r="D28" s="11" t="str">
        <f>LOWER(I25)</f>
        <v>je fais une phrase par morceau !!??</v>
      </c>
    </row>
    <row r="29" spans="1:12" x14ac:dyDescent="0.25">
      <c r="A29" s="41">
        <v>16</v>
      </c>
      <c r="B29" t="s">
        <v>37</v>
      </c>
      <c r="F29" s="11" t="str">
        <f>RIGHT(I25,5)</f>
        <v xml:space="preserve"> !!??</v>
      </c>
    </row>
    <row r="30" spans="1:12" x14ac:dyDescent="0.25">
      <c r="A30" s="41">
        <v>17</v>
      </c>
      <c r="B30" t="s">
        <v>38</v>
      </c>
      <c r="F30" s="11" t="str">
        <f>LEFT(I25,5)</f>
        <v>je FA</v>
      </c>
    </row>
    <row r="31" spans="1:12" ht="15.75" thickBot="1" x14ac:dyDescent="0.3">
      <c r="A31" s="41">
        <v>18</v>
      </c>
      <c r="B31" t="s">
        <v>39</v>
      </c>
    </row>
    <row r="32" spans="1:12" ht="31.5" customHeight="1" thickBot="1" x14ac:dyDescent="0.3">
      <c r="A32" s="41">
        <v>19</v>
      </c>
      <c r="B32" s="52" t="s">
        <v>40</v>
      </c>
      <c r="C32" s="52"/>
      <c r="D32" s="52"/>
      <c r="F32" s="11" t="str">
        <f>UPPER(LEFT(I25,1))&amp;LOWER(RIGHT(I25,LEN(I25)-1))</f>
        <v>Je fais une phrase par morceau !!??</v>
      </c>
      <c r="K32" s="27" t="s">
        <v>53</v>
      </c>
    </row>
    <row r="33" spans="1:12" ht="22.5" customHeight="1" x14ac:dyDescent="0.25">
      <c r="A33" s="41">
        <v>20</v>
      </c>
      <c r="B33" t="s">
        <v>50</v>
      </c>
      <c r="F33" s="11" t="str">
        <f>REPLACE(I25,1,2,"j'ai ")</f>
        <v>j'ai  FAIS une Phrase par mORceau !!??</v>
      </c>
    </row>
    <row r="34" spans="1:12" ht="15.75" thickBot="1" x14ac:dyDescent="0.3">
      <c r="A34" s="41">
        <v>21</v>
      </c>
      <c r="B34" t="s">
        <v>51</v>
      </c>
      <c r="F34" s="11" t="str">
        <f>SUBSTITUTE(F33,"j'ai ","I've ",1)</f>
        <v>I've  FAIS une Phrase par mORceau !!??</v>
      </c>
    </row>
    <row r="35" spans="1:12" ht="17.25" thickBot="1" x14ac:dyDescent="0.35">
      <c r="A35" s="41">
        <v>22</v>
      </c>
      <c r="B35" t="s">
        <v>54</v>
      </c>
      <c r="D35" s="11" t="str">
        <f>TRIM(K32)</f>
        <v>Une magnifique phrase</v>
      </c>
      <c r="G35" s="24" t="s">
        <v>41</v>
      </c>
      <c r="I35" s="21" t="s">
        <v>42</v>
      </c>
      <c r="J35" s="21"/>
      <c r="K35" s="21" t="s">
        <v>43</v>
      </c>
      <c r="L35" s="21" t="s">
        <v>44</v>
      </c>
    </row>
    <row r="36" spans="1:12" ht="46.5" customHeight="1" thickBot="1" x14ac:dyDescent="0.35">
      <c r="A36" s="41">
        <v>23</v>
      </c>
      <c r="B36" s="53" t="s">
        <v>61</v>
      </c>
      <c r="C36" s="28" t="s">
        <v>58</v>
      </c>
      <c r="D36" s="46">
        <f>RIGHT(C36,LEN(C36)-FIND(" ",C36,1))+0</f>
        <v>3</v>
      </c>
      <c r="G36" s="24">
        <v>2009</v>
      </c>
      <c r="I36" s="22" t="s">
        <v>55</v>
      </c>
      <c r="J36" s="22"/>
      <c r="K36" s="22" t="s">
        <v>45</v>
      </c>
      <c r="L36" s="25" t="s">
        <v>46</v>
      </c>
    </row>
    <row r="37" spans="1:12" ht="43.5" thickBot="1" x14ac:dyDescent="0.35">
      <c r="B37" s="53"/>
      <c r="C37" s="28" t="s">
        <v>59</v>
      </c>
      <c r="D37" s="46">
        <f t="shared" ref="D37:D38" si="0">RIGHT(C37,LEN(C37)-FIND(" ",C37,1))+0</f>
        <v>4</v>
      </c>
      <c r="G37" s="24">
        <v>123456</v>
      </c>
      <c r="I37" s="23" t="s">
        <v>56</v>
      </c>
      <c r="J37" s="23"/>
      <c r="K37" s="23" t="s">
        <v>47</v>
      </c>
      <c r="L37" s="26">
        <v>2010</v>
      </c>
    </row>
    <row r="38" spans="1:12" ht="43.5" thickBot="1" x14ac:dyDescent="0.3">
      <c r="B38" s="53"/>
      <c r="C38" s="28" t="s">
        <v>60</v>
      </c>
      <c r="D38" s="46">
        <f t="shared" si="0"/>
        <v>150</v>
      </c>
      <c r="I38" s="22" t="s">
        <v>57</v>
      </c>
      <c r="J38" s="22"/>
      <c r="K38" s="22" t="s">
        <v>48</v>
      </c>
      <c r="L38" s="25" t="s">
        <v>49</v>
      </c>
    </row>
    <row r="39" spans="1:12" ht="15.75" thickBot="1" x14ac:dyDescent="0.3"/>
    <row r="40" spans="1:12" s="29" customFormat="1" ht="15.75" thickBot="1" x14ac:dyDescent="0.3">
      <c r="A40" s="42"/>
    </row>
    <row r="41" spans="1:12" x14ac:dyDescent="0.25">
      <c r="A41" s="43"/>
    </row>
    <row r="42" spans="1:12" x14ac:dyDescent="0.25">
      <c r="A42" s="43"/>
      <c r="B42" t="s">
        <v>65</v>
      </c>
    </row>
    <row r="43" spans="1:12" x14ac:dyDescent="0.25">
      <c r="A43" s="43"/>
    </row>
    <row r="44" spans="1:12" x14ac:dyDescent="0.25">
      <c r="A44" s="43"/>
      <c r="C44" s="32" t="s">
        <v>64</v>
      </c>
      <c r="D44" s="54" t="s">
        <v>66</v>
      </c>
      <c r="E44" s="54"/>
      <c r="F44" s="32" t="s">
        <v>67</v>
      </c>
      <c r="G44" s="54" t="s">
        <v>68</v>
      </c>
      <c r="H44" s="54"/>
      <c r="I44" s="32" t="s">
        <v>69</v>
      </c>
      <c r="J44" s="40" t="s">
        <v>85</v>
      </c>
      <c r="K44" s="32" t="s">
        <v>70</v>
      </c>
    </row>
    <row r="45" spans="1:12" x14ac:dyDescent="0.25">
      <c r="A45" s="43"/>
      <c r="C45" s="35" t="s">
        <v>71</v>
      </c>
      <c r="D45" s="55">
        <v>250</v>
      </c>
      <c r="E45" s="54"/>
      <c r="F45" s="47">
        <f>IF(D45&lt;300,Paramètre!$E$5,IF(AND(D45&gt;300,D45&lt;2000),Paramètre!$E$6,Paramètre!$E$7))</f>
        <v>0.35</v>
      </c>
      <c r="G45" s="58">
        <f>D45+(D45*F45)</f>
        <v>337.5</v>
      </c>
      <c r="H45" s="59"/>
      <c r="I45" s="32">
        <v>2</v>
      </c>
      <c r="J45" s="49">
        <f>IF(I45=2,Paramètre!$C$3,Paramètre!$C$2)</f>
        <v>0.2</v>
      </c>
      <c r="K45" s="48">
        <f>G45+(G45*J45)</f>
        <v>405</v>
      </c>
    </row>
    <row r="46" spans="1:12" x14ac:dyDescent="0.25">
      <c r="A46" s="43"/>
      <c r="C46" s="36" t="s">
        <v>72</v>
      </c>
      <c r="D46" s="55">
        <v>1500</v>
      </c>
      <c r="E46" s="54"/>
      <c r="F46" s="47">
        <f>IF(D46&lt;300,Paramètre!$E$5,IF(AND(D46&gt;300,D46&lt;2000),Paramètre!$E$6,Paramètre!$E$7))</f>
        <v>0.2</v>
      </c>
      <c r="G46" s="58">
        <f t="shared" ref="G46:G48" si="1">D46+(D46*F46)</f>
        <v>1800</v>
      </c>
      <c r="H46" s="59"/>
      <c r="I46" s="32">
        <v>2</v>
      </c>
      <c r="J46" s="49">
        <f>IF(I46=2,Paramètre!$C$3,Paramètre!$C$2)</f>
        <v>0.2</v>
      </c>
      <c r="K46" s="48">
        <f t="shared" ref="K46:K49" si="2">G46+(G46*J46)</f>
        <v>2160</v>
      </c>
    </row>
    <row r="47" spans="1:12" x14ac:dyDescent="0.25">
      <c r="A47" s="43"/>
      <c r="C47" s="37" t="s">
        <v>73</v>
      </c>
      <c r="D47" s="55">
        <v>650</v>
      </c>
      <c r="E47" s="54"/>
      <c r="F47" s="47">
        <f>IF(D47&lt;300,Paramètre!$E$5,IF(AND(D47&gt;300,D47&lt;2000),Paramètre!$E$6,Paramètre!$E$7))</f>
        <v>0.2</v>
      </c>
      <c r="G47" s="58">
        <f t="shared" si="1"/>
        <v>780</v>
      </c>
      <c r="H47" s="59"/>
      <c r="I47" s="32">
        <v>1</v>
      </c>
      <c r="J47" s="49">
        <f>IF(I47=2,Paramètre!$C$3,Paramètre!$C$2)</f>
        <v>0.1</v>
      </c>
      <c r="K47" s="48">
        <f t="shared" si="2"/>
        <v>858</v>
      </c>
    </row>
    <row r="48" spans="1:12" x14ac:dyDescent="0.25">
      <c r="A48" s="43"/>
      <c r="C48" s="36" t="s">
        <v>74</v>
      </c>
      <c r="D48" s="55">
        <v>4500</v>
      </c>
      <c r="E48" s="54"/>
      <c r="F48" s="47">
        <f>IF(D48&lt;300,Paramètre!$E$5,IF(AND(D48&gt;300,D48&lt;2000),Paramètre!$E$6,Paramètre!$E$7))</f>
        <v>0.1</v>
      </c>
      <c r="G48" s="58">
        <f t="shared" si="1"/>
        <v>4950</v>
      </c>
      <c r="H48" s="59"/>
      <c r="I48" s="32">
        <v>1</v>
      </c>
      <c r="J48" s="49">
        <f>IF(I48=2,Paramètre!$C$3,Paramètre!$C$2)</f>
        <v>0.1</v>
      </c>
      <c r="K48" s="48">
        <f t="shared" si="2"/>
        <v>5445</v>
      </c>
    </row>
    <row r="49" spans="1:11" x14ac:dyDescent="0.25">
      <c r="A49" s="43"/>
      <c r="C49" s="36" t="s">
        <v>75</v>
      </c>
      <c r="D49" s="55">
        <v>450</v>
      </c>
      <c r="E49" s="54"/>
      <c r="F49" s="47">
        <f>IF(D49&lt;300,Paramètre!$E$5,IF(AND(D49&gt;300,D49&lt;2000),Paramètre!$E$6,Paramètre!$E$7))</f>
        <v>0.2</v>
      </c>
      <c r="G49" s="58">
        <f>D49+(D49*F49)</f>
        <v>540</v>
      </c>
      <c r="H49" s="59"/>
      <c r="I49" s="32">
        <v>2</v>
      </c>
      <c r="J49" s="49">
        <f>IF(I49=2,Paramètre!$C$3,Paramètre!$C$2)</f>
        <v>0.2</v>
      </c>
      <c r="K49" s="48">
        <f t="shared" si="2"/>
        <v>648</v>
      </c>
    </row>
    <row r="50" spans="1:11" x14ac:dyDescent="0.25">
      <c r="A50" s="43"/>
      <c r="C50" s="32"/>
      <c r="D50" s="56"/>
      <c r="E50" s="56"/>
      <c r="F50" s="32"/>
      <c r="G50" s="54"/>
      <c r="H50" s="54"/>
      <c r="I50" s="32"/>
      <c r="J50" s="40"/>
      <c r="K50" s="32"/>
    </row>
    <row r="51" spans="1:11" x14ac:dyDescent="0.25">
      <c r="A51" s="43"/>
      <c r="C51" s="32"/>
      <c r="D51" s="56"/>
      <c r="E51" s="56"/>
      <c r="F51" s="30"/>
      <c r="G51" s="56"/>
      <c r="H51" s="56"/>
      <c r="I51" s="30"/>
      <c r="J51" s="38"/>
      <c r="K51" s="30"/>
    </row>
    <row r="52" spans="1:11" x14ac:dyDescent="0.25">
      <c r="A52" s="43"/>
      <c r="C52" s="32"/>
      <c r="D52" s="56"/>
      <c r="E52" s="56"/>
      <c r="F52" s="30"/>
      <c r="G52" s="56"/>
      <c r="H52" s="56"/>
      <c r="I52" s="30"/>
      <c r="J52" s="38"/>
      <c r="K52" s="30"/>
    </row>
    <row r="53" spans="1:11" x14ac:dyDescent="0.25">
      <c r="A53" s="43"/>
      <c r="C53" s="32"/>
      <c r="D53" s="56"/>
      <c r="E53" s="56"/>
      <c r="F53" s="30"/>
      <c r="G53" s="56"/>
      <c r="H53" s="56"/>
      <c r="I53" s="30"/>
      <c r="J53" s="38"/>
      <c r="K53" s="30"/>
    </row>
    <row r="54" spans="1:11" ht="15.75" thickBot="1" x14ac:dyDescent="0.3">
      <c r="A54" s="44"/>
      <c r="C54" s="32"/>
      <c r="D54" s="56"/>
      <c r="E54" s="56"/>
      <c r="F54" s="30"/>
      <c r="G54" s="56"/>
      <c r="H54" s="56"/>
      <c r="I54" s="30"/>
      <c r="J54" s="38"/>
      <c r="K54" s="30"/>
    </row>
    <row r="55" spans="1:11" x14ac:dyDescent="0.25">
      <c r="C55" s="32"/>
      <c r="D55" s="56"/>
      <c r="E55" s="56"/>
      <c r="F55" s="30"/>
      <c r="G55" s="56"/>
      <c r="H55" s="56"/>
      <c r="I55" s="30"/>
      <c r="J55" s="38"/>
      <c r="K55" s="30"/>
    </row>
    <row r="56" spans="1:11" x14ac:dyDescent="0.25">
      <c r="C56" s="32"/>
      <c r="D56" s="56"/>
      <c r="E56" s="56"/>
      <c r="F56" s="30"/>
      <c r="G56" s="56"/>
      <c r="H56" s="56"/>
      <c r="I56" s="30"/>
      <c r="J56" s="38"/>
      <c r="K56" s="30"/>
    </row>
    <row r="57" spans="1:11" x14ac:dyDescent="0.25">
      <c r="C57" s="1"/>
      <c r="D57" s="57"/>
      <c r="E57" s="57"/>
      <c r="G57" s="57"/>
      <c r="H57" s="57"/>
    </row>
    <row r="58" spans="1:11" x14ac:dyDescent="0.25">
      <c r="C58" s="1"/>
    </row>
    <row r="59" spans="1:11" x14ac:dyDescent="0.25">
      <c r="E59" s="39"/>
      <c r="J59"/>
    </row>
    <row r="60" spans="1:11" x14ac:dyDescent="0.25">
      <c r="E60" s="39"/>
      <c r="J60"/>
    </row>
    <row r="61" spans="1:11" x14ac:dyDescent="0.25">
      <c r="E61" s="39"/>
      <c r="J61"/>
    </row>
    <row r="62" spans="1:11" x14ac:dyDescent="0.25">
      <c r="E62" s="39"/>
      <c r="J62"/>
    </row>
    <row r="63" spans="1:11" x14ac:dyDescent="0.25">
      <c r="E63" s="39"/>
      <c r="J63"/>
    </row>
    <row r="64" spans="1:11" x14ac:dyDescent="0.25">
      <c r="E64" s="39"/>
      <c r="J64"/>
    </row>
    <row r="65" spans="5:10" x14ac:dyDescent="0.25">
      <c r="E65" s="39"/>
      <c r="J65"/>
    </row>
  </sheetData>
  <mergeCells count="32">
    <mergeCell ref="B6:E6"/>
    <mergeCell ref="G56:H56"/>
    <mergeCell ref="G57:H57"/>
    <mergeCell ref="G50:H50"/>
    <mergeCell ref="G51:H51"/>
    <mergeCell ref="G52:H52"/>
    <mergeCell ref="G53:H53"/>
    <mergeCell ref="G54:H54"/>
    <mergeCell ref="G55:H55"/>
    <mergeCell ref="G44:H44"/>
    <mergeCell ref="G45:H45"/>
    <mergeCell ref="G46:H46"/>
    <mergeCell ref="G47:H47"/>
    <mergeCell ref="G48:H48"/>
    <mergeCell ref="G49:H49"/>
    <mergeCell ref="D52:E52"/>
    <mergeCell ref="D53:E53"/>
    <mergeCell ref="D54:E54"/>
    <mergeCell ref="D55:E55"/>
    <mergeCell ref="D56:E56"/>
    <mergeCell ref="D57:E57"/>
    <mergeCell ref="D46:E46"/>
    <mergeCell ref="D47:E47"/>
    <mergeCell ref="D48:E48"/>
    <mergeCell ref="D49:E49"/>
    <mergeCell ref="D50:E50"/>
    <mergeCell ref="D51:E51"/>
    <mergeCell ref="B13:B22"/>
    <mergeCell ref="B32:D32"/>
    <mergeCell ref="B36:B38"/>
    <mergeCell ref="D44:E44"/>
    <mergeCell ref="D45:E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7"/>
  <sheetViews>
    <sheetView workbookViewId="0">
      <selection activeCell="B2" sqref="B2:E7"/>
    </sheetView>
  </sheetViews>
  <sheetFormatPr baseColWidth="10" defaultRowHeight="15" x14ac:dyDescent="0.25"/>
  <cols>
    <col min="2" max="2" width="16.7109375" customWidth="1"/>
  </cols>
  <sheetData>
    <row r="2" spans="2:5" x14ac:dyDescent="0.25">
      <c r="B2" s="31" t="s">
        <v>62</v>
      </c>
      <c r="C2" s="33">
        <v>0.1</v>
      </c>
    </row>
    <row r="3" spans="2:5" x14ac:dyDescent="0.25">
      <c r="B3" s="31" t="s">
        <v>63</v>
      </c>
      <c r="C3" s="33">
        <v>0.2</v>
      </c>
    </row>
    <row r="5" spans="2:5" x14ac:dyDescent="0.25">
      <c r="B5" s="60" t="s">
        <v>76</v>
      </c>
      <c r="C5" s="61"/>
      <c r="D5" s="62"/>
      <c r="E5" s="33">
        <v>0.35</v>
      </c>
    </row>
    <row r="6" spans="2:5" x14ac:dyDescent="0.25">
      <c r="B6" s="60" t="s">
        <v>78</v>
      </c>
      <c r="C6" s="61"/>
      <c r="D6" s="62"/>
      <c r="E6" s="33">
        <v>0.2</v>
      </c>
    </row>
    <row r="7" spans="2:5" x14ac:dyDescent="0.25">
      <c r="B7" s="60" t="s">
        <v>77</v>
      </c>
      <c r="C7" s="61"/>
      <c r="D7" s="62"/>
      <c r="E7" s="33">
        <v>0.1</v>
      </c>
    </row>
  </sheetData>
  <mergeCells count="3">
    <mergeCell ref="B5:D5"/>
    <mergeCell ref="B6:D6"/>
    <mergeCell ref="B7:D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Fontions</vt:lpstr>
      <vt:lpstr>Paramètre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Ace_Ventura</dc:creator>
  <cp:lastModifiedBy>Ace_Ventura</cp:lastModifiedBy>
  <dcterms:created xsi:type="dcterms:W3CDTF">2016-03-06T16:46:58Z</dcterms:created>
  <dcterms:modified xsi:type="dcterms:W3CDTF">2016-07-02T09:19:46Z</dcterms:modified>
</cp:coreProperties>
</file>